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1"/>
  </bookViews>
  <sheets>
    <sheet name="Лист1" sheetId="1" r:id="rId1"/>
    <sheet name="стр.1" sheetId="2" r:id="rId2"/>
  </sheets>
  <definedNames>
    <definedName name="_xlnm.Print_Area" localSheetId="1">'стр.1'!$A$1:$DA$37</definedName>
  </definedNames>
  <calcPr fullCalcOnLoad="1"/>
</workbook>
</file>

<file path=xl/sharedStrings.xml><?xml version="1.0" encoding="utf-8"?>
<sst xmlns="http://schemas.openxmlformats.org/spreadsheetml/2006/main" count="172" uniqueCount="59">
  <si>
    <t>Показатель</t>
  </si>
  <si>
    <t>Ед.
изм.</t>
  </si>
  <si>
    <t>Год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</si>
  <si>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</si>
  <si>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</si>
  <si>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</si>
  <si>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</si>
  <si>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</si>
  <si>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</si>
  <si>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</si>
  <si>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</si>
  <si>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</si>
  <si>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</si>
  <si>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</si>
  <si>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</si>
  <si>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</si>
  <si>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</si>
  <si>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</si>
  <si>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</si>
  <si>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</si>
  <si>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</si>
  <si>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</si>
  <si>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</si>
  <si>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</si>
  <si>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</si>
  <si>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</si>
  <si>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</si>
  <si>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</si>
  <si>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</si>
  <si>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</si>
  <si>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</si>
  <si>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</si>
  <si>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</si>
  <si>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</si>
  <si>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</si>
  <si>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</si>
  <si>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</si>
  <si>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</si>
  <si>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</si>
  <si>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</si>
  <si>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</si>
  <si>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</si>
  <si>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</si>
  <si>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</si>
  <si>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t>план 2012</t>
  </si>
  <si>
    <t>-</t>
  </si>
  <si>
    <t>осуществляется методом индексации на основе долгосрочных параметров, за 2012 г.</t>
  </si>
  <si>
    <t>Раскрытие информации о структуре и объемах затрат</t>
  </si>
  <si>
    <t>Примечание</t>
  </si>
  <si>
    <t>план 2013</t>
  </si>
  <si>
    <t>факт 2013</t>
  </si>
  <si>
    <t>2 п/г 2013</t>
  </si>
  <si>
    <t>1 кв. 2013</t>
  </si>
  <si>
    <t>16694,4*1,202*12=</t>
  </si>
  <si>
    <t>17748,24*1,202*12=</t>
  </si>
  <si>
    <t>утвердили</t>
  </si>
  <si>
    <t>осуществляется методом индексации на основе долгосрочных параметров, за 2011 г.</t>
  </si>
  <si>
    <t>план 2011 г.</t>
  </si>
  <si>
    <t>факт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</si>
</sst>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00000"/>
    <numFmt numFmtId="170" formatCode="0.00000"/>
  </numFmts>
  <fonts count="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0" xfId="0" applyNumberFormat="1" applyFont="1" applyAlignment="1">
      <alignment/>
    </xf>
    <xf numFmtId="166" fontId="2" fillId="0" borderId="0" xfId="18" applyNumberFormat="1" applyFont="1" applyAlignment="1">
      <alignment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32"/>
  <sheetViews>
    <sheetView workbookViewId="0" topLeftCell="A1">
      <selection activeCell="AA31" sqref="AA31"/>
    </sheetView>
  </sheetViews>
  <sheetFormatPr defaultColWidth="9.00390625" defaultRowHeight="12.75"/>
  <cols>
    <col min="1" max="1" width="9.125" style="2" customWidth="1"/>
    <col min="2" max="2" width="66.125" style="2" customWidth="1"/>
    <col min="3" max="20" width="9.125" style="2" hidden="1" customWidth="1"/>
    <col min="21" max="21" width="9.125" style="2" customWidth="1"/>
    <col min="22" max="22" width="12.125" style="2" customWidth="1"/>
    <col min="23" max="23" width="13.125" style="10" customWidth="1"/>
    <col min="24" max="24" width="10.375" style="10" customWidth="1"/>
    <col min="25" max="25" width="10.75390625" style="2" customWidth="1"/>
    <col min="26" max="26" width="11.25390625" style="2" customWidth="1"/>
    <col min="27" max="28" width="9.125" style="2" customWidth="1"/>
    <col min="29" max="29" width="10.75390625" style="2" customWidth="1"/>
    <col min="30" max="30" width="9.125" style="2" customWidth="1"/>
    <col min="31" max="31" width="12.875" style="2" bestFit="1" customWidth="1"/>
    <col min="32" max="16384" width="9.125" style="2" customWidth="1"/>
  </cols>
  <sheetData>
    <row r="3" spans="1:29" ht="15">
      <c r="A3" s="31" t="s">
        <v>47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AC3" s="2" t="s">
        <v>55</v>
      </c>
    </row>
    <row r="4" spans="1:31" ht="15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AB4" s="15">
        <v>2012</v>
      </c>
      <c r="AC4" s="16" t="s">
        <v>53</v>
      </c>
      <c r="AE4" s="17">
        <f>16694.4*1.202*12</f>
        <v>240800.0256</v>
      </c>
    </row>
    <row r="5" spans="1:31" ht="15">
      <c r="A5" s="31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AB5" s="15">
        <v>2013</v>
      </c>
      <c r="AC5" s="2" t="s">
        <v>54</v>
      </c>
      <c r="AE5" s="17">
        <f>17748.24*1.202*12</f>
        <v>256000.61376</v>
      </c>
    </row>
    <row r="6" spans="1:23" ht="15">
      <c r="A6" s="31" t="s">
        <v>46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8" spans="1:26" ht="15">
      <c r="A8" s="25" t="s">
        <v>40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5" t="s">
        <v>1</v>
      </c>
      <c r="V8" s="3" t="s">
        <v>2</v>
      </c>
      <c r="W8" s="11"/>
      <c r="X8" s="12"/>
      <c r="Y8" s="9"/>
      <c r="Z8" s="9"/>
    </row>
    <row r="9" spans="1:26" ht="15">
      <c r="A9" s="2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26"/>
      <c r="V9" s="3" t="s">
        <v>44</v>
      </c>
      <c r="W9" s="11" t="s">
        <v>49</v>
      </c>
      <c r="X9" s="12" t="s">
        <v>50</v>
      </c>
      <c r="Y9" s="12" t="s">
        <v>52</v>
      </c>
      <c r="Z9" s="12" t="s">
        <v>51</v>
      </c>
    </row>
    <row r="10" spans="1:26" ht="15" customHeight="1">
      <c r="A10" s="5" t="s">
        <v>3</v>
      </c>
      <c r="B10" s="7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3" t="s">
        <v>5</v>
      </c>
      <c r="V10" s="3" t="s">
        <v>45</v>
      </c>
      <c r="W10" s="13"/>
      <c r="X10" s="12"/>
      <c r="Y10" s="9"/>
      <c r="Z10" s="9"/>
    </row>
    <row r="11" spans="1:26" ht="15" customHeight="1">
      <c r="A11" s="5" t="s">
        <v>6</v>
      </c>
      <c r="B11" s="7" t="s">
        <v>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  <c r="U11" s="3" t="s">
        <v>5</v>
      </c>
      <c r="V11" s="6">
        <v>240.8</v>
      </c>
      <c r="W11" s="13">
        <v>253.2</v>
      </c>
      <c r="X11" s="18">
        <v>256.001</v>
      </c>
      <c r="Y11" s="19">
        <f>X11/12*3</f>
        <v>64.00025</v>
      </c>
      <c r="Z11" s="19">
        <f>X11/12*6</f>
        <v>128.0005</v>
      </c>
    </row>
    <row r="12" spans="1:26" ht="15" customHeight="1">
      <c r="A12" s="5" t="s">
        <v>8</v>
      </c>
      <c r="B12" s="7" t="s">
        <v>41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  <c r="U12" s="3" t="s">
        <v>5</v>
      </c>
      <c r="V12" s="6">
        <v>143</v>
      </c>
      <c r="W12" s="13">
        <v>149.9</v>
      </c>
      <c r="X12" s="18">
        <f>W12*1.011</f>
        <v>151.5489</v>
      </c>
      <c r="Y12" s="19">
        <f>X12/12*3</f>
        <v>37.887225</v>
      </c>
      <c r="Z12" s="19">
        <f aca="true" t="shared" si="0" ref="Z12:Z25">X12/12*6</f>
        <v>75.77445</v>
      </c>
    </row>
    <row r="13" spans="1:26" ht="15" customHeight="1">
      <c r="A13" s="5" t="s">
        <v>9</v>
      </c>
      <c r="B13" s="7" t="s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3" t="s">
        <v>5</v>
      </c>
      <c r="V13" s="6" t="s">
        <v>45</v>
      </c>
      <c r="W13" s="13"/>
      <c r="X13" s="18"/>
      <c r="Y13" s="9"/>
      <c r="Z13" s="19"/>
    </row>
    <row r="14" spans="1:26" ht="15" customHeight="1">
      <c r="A14" s="5" t="s">
        <v>12</v>
      </c>
      <c r="B14" s="7" t="s">
        <v>13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3" t="s">
        <v>5</v>
      </c>
      <c r="V14" s="6" t="s">
        <v>45</v>
      </c>
      <c r="W14" s="13"/>
      <c r="X14" s="18"/>
      <c r="Y14" s="9"/>
      <c r="Z14" s="19"/>
    </row>
    <row r="15" spans="1:26" ht="15" customHeight="1">
      <c r="A15" s="5" t="s">
        <v>11</v>
      </c>
      <c r="B15" s="7" t="s">
        <v>24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3" t="s">
        <v>5</v>
      </c>
      <c r="V15" s="6">
        <v>58.55</v>
      </c>
      <c r="W15" s="14">
        <f>V15*1.067</f>
        <v>62.472849999999994</v>
      </c>
      <c r="X15" s="18">
        <f>W15*1.011</f>
        <v>63.16005134999999</v>
      </c>
      <c r="Y15" s="19">
        <f>X15/12*3</f>
        <v>15.790012837499997</v>
      </c>
      <c r="Z15" s="19">
        <f t="shared" si="0"/>
        <v>31.580025674999995</v>
      </c>
    </row>
    <row r="16" spans="1:26" ht="15" customHeight="1">
      <c r="A16" s="5" t="s">
        <v>14</v>
      </c>
      <c r="B16" s="7" t="s">
        <v>13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3" t="s">
        <v>5</v>
      </c>
      <c r="V16" s="6" t="s">
        <v>45</v>
      </c>
      <c r="W16" s="13"/>
      <c r="X16" s="18"/>
      <c r="Y16" s="9"/>
      <c r="Z16" s="19"/>
    </row>
    <row r="17" spans="1:26" ht="15" customHeight="1">
      <c r="A17" s="5" t="s">
        <v>15</v>
      </c>
      <c r="B17" s="7" t="s">
        <v>25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  <c r="U17" s="3" t="s">
        <v>5</v>
      </c>
      <c r="V17" s="6">
        <f>V12-V15</f>
        <v>84.45</v>
      </c>
      <c r="W17" s="6">
        <f>W12-W15</f>
        <v>87.42715000000001</v>
      </c>
      <c r="X17" s="6">
        <f>X12-X15</f>
        <v>88.38884865000001</v>
      </c>
      <c r="Y17" s="19">
        <f>X17/12*3</f>
        <v>22.097212162500004</v>
      </c>
      <c r="Z17" s="19">
        <f t="shared" si="0"/>
        <v>44.19442432500001</v>
      </c>
    </row>
    <row r="18" spans="1:26" ht="15" customHeight="1">
      <c r="A18" s="5" t="s">
        <v>17</v>
      </c>
      <c r="B18" s="7" t="s">
        <v>42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3" t="s">
        <v>5</v>
      </c>
      <c r="V18" s="6">
        <v>97.8</v>
      </c>
      <c r="W18" s="13">
        <v>103.2</v>
      </c>
      <c r="X18" s="18">
        <f>W18*1.011</f>
        <v>104.33519999999999</v>
      </c>
      <c r="Y18" s="19">
        <f>Y20+Y22+Y23+Y25</f>
        <v>26.083799999999997</v>
      </c>
      <c r="Z18" s="19">
        <f t="shared" si="0"/>
        <v>52.16759999999999</v>
      </c>
    </row>
    <row r="19" spans="1:26" ht="15" customHeight="1">
      <c r="A19" s="5" t="s">
        <v>26</v>
      </c>
      <c r="B19" s="7" t="s">
        <v>16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  <c r="U19" s="3" t="s">
        <v>5</v>
      </c>
      <c r="V19" s="6" t="s">
        <v>45</v>
      </c>
      <c r="W19" s="13"/>
      <c r="X19" s="18"/>
      <c r="Y19" s="19"/>
      <c r="Z19" s="19"/>
    </row>
    <row r="20" spans="1:26" ht="15" customHeight="1">
      <c r="A20" s="5" t="s">
        <v>27</v>
      </c>
      <c r="B20" s="7" t="s">
        <v>28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/>
      <c r="U20" s="3" t="s">
        <v>5</v>
      </c>
      <c r="V20" s="6">
        <v>17.7</v>
      </c>
      <c r="W20" s="13">
        <v>18.6</v>
      </c>
      <c r="X20" s="18">
        <f>X15*30.2%</f>
        <v>19.074335507699995</v>
      </c>
      <c r="Y20" s="19">
        <f>Y15*30.2%</f>
        <v>4.768583876924999</v>
      </c>
      <c r="Z20" s="19">
        <f>Z15*30.2%</f>
        <v>9.537167753849998</v>
      </c>
    </row>
    <row r="21" spans="1:26" ht="15" customHeight="1">
      <c r="A21" s="5" t="s">
        <v>29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/>
      <c r="U21" s="3" t="s">
        <v>5</v>
      </c>
      <c r="V21" s="6" t="s">
        <v>45</v>
      </c>
      <c r="W21" s="13"/>
      <c r="X21" s="18"/>
      <c r="Y21" s="19"/>
      <c r="Z21" s="19"/>
    </row>
    <row r="22" spans="1:26" ht="15" customHeight="1">
      <c r="A22" s="5" t="s">
        <v>31</v>
      </c>
      <c r="B22" s="7" t="s">
        <v>32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3" t="s">
        <v>5</v>
      </c>
      <c r="V22" s="6">
        <v>0.3</v>
      </c>
      <c r="W22" s="13">
        <v>0.3</v>
      </c>
      <c r="X22" s="14">
        <v>0.3</v>
      </c>
      <c r="Y22" s="19">
        <f>X22/12*3</f>
        <v>0.075</v>
      </c>
      <c r="Z22" s="19">
        <f t="shared" si="0"/>
        <v>0.15</v>
      </c>
    </row>
    <row r="23" spans="1:26" ht="15" customHeight="1">
      <c r="A23" s="5" t="s">
        <v>33</v>
      </c>
      <c r="B23" s="7" t="s">
        <v>34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"/>
      <c r="U23" s="3" t="s">
        <v>5</v>
      </c>
      <c r="V23" s="6">
        <v>12</v>
      </c>
      <c r="W23" s="13">
        <v>12.7</v>
      </c>
      <c r="X23" s="14">
        <v>12.7</v>
      </c>
      <c r="Y23" s="19">
        <f>X23/12*3</f>
        <v>3.175</v>
      </c>
      <c r="Z23" s="19">
        <f t="shared" si="0"/>
        <v>6.35</v>
      </c>
    </row>
    <row r="24" spans="1:26" ht="31.5" customHeight="1">
      <c r="A24" s="5" t="s">
        <v>35</v>
      </c>
      <c r="B24" s="7" t="s">
        <v>36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/>
      <c r="U24" s="3" t="s">
        <v>5</v>
      </c>
      <c r="V24" s="6" t="s">
        <v>45</v>
      </c>
      <c r="W24" s="13"/>
      <c r="X24" s="18"/>
      <c r="Y24" s="19"/>
      <c r="Z24" s="19"/>
    </row>
    <row r="25" spans="1:26" ht="15" customHeight="1">
      <c r="A25" s="5" t="s">
        <v>37</v>
      </c>
      <c r="B25" s="7" t="s">
        <v>38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8"/>
      <c r="U25" s="3" t="s">
        <v>5</v>
      </c>
      <c r="V25" s="6">
        <f>66.4+1.4</f>
        <v>67.80000000000001</v>
      </c>
      <c r="W25" s="13">
        <f>70.3+1.3</f>
        <v>71.6</v>
      </c>
      <c r="X25" s="18">
        <f>X18-X20-X22-X23</f>
        <v>72.26086449229999</v>
      </c>
      <c r="Y25" s="19">
        <f>X25/12*3</f>
        <v>18.065216123074997</v>
      </c>
      <c r="Z25" s="19">
        <f t="shared" si="0"/>
        <v>36.130432246149994</v>
      </c>
    </row>
    <row r="26" spans="1:26" ht="15" customHeight="1">
      <c r="A26" s="5" t="s">
        <v>18</v>
      </c>
      <c r="B26" s="7" t="s">
        <v>43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8"/>
      <c r="U26" s="3" t="s">
        <v>5</v>
      </c>
      <c r="V26" s="6" t="s">
        <v>45</v>
      </c>
      <c r="W26" s="13"/>
      <c r="X26" s="12"/>
      <c r="Y26" s="9"/>
      <c r="Z26" s="19"/>
    </row>
    <row r="27" spans="1:26" ht="33" customHeight="1">
      <c r="A27" s="5" t="s">
        <v>19</v>
      </c>
      <c r="B27" s="7" t="s">
        <v>20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/>
      <c r="U27" s="3" t="s">
        <v>5</v>
      </c>
      <c r="V27" s="6" t="s">
        <v>45</v>
      </c>
      <c r="W27" s="13"/>
      <c r="X27" s="12"/>
      <c r="Y27" s="9"/>
      <c r="Z27" s="9"/>
    </row>
    <row r="28" spans="1:28" ht="34.5" customHeight="1">
      <c r="A28" s="5" t="s">
        <v>39</v>
      </c>
      <c r="B28" s="7" t="s">
        <v>21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/>
      <c r="U28" s="3" t="s">
        <v>5</v>
      </c>
      <c r="V28" s="6" t="s">
        <v>45</v>
      </c>
      <c r="W28" s="13"/>
      <c r="X28" s="12"/>
      <c r="Y28" s="9"/>
      <c r="Z28" s="9"/>
      <c r="AB28" s="21"/>
    </row>
    <row r="32" ht="15">
      <c r="X32" s="20"/>
    </row>
  </sheetData>
  <mergeCells count="7">
    <mergeCell ref="A8:A9"/>
    <mergeCell ref="B8:T9"/>
    <mergeCell ref="U8:U9"/>
    <mergeCell ref="A3:W3"/>
    <mergeCell ref="A4:W4"/>
    <mergeCell ref="A5:W5"/>
    <mergeCell ref="A6:W6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A36"/>
  <sheetViews>
    <sheetView tabSelected="1" view="pageBreakPreview" zoomScaleSheetLayoutView="100" workbookViewId="0" topLeftCell="A1">
      <selection activeCell="BX4" sqref="BX4"/>
    </sheetView>
  </sheetViews>
  <sheetFormatPr defaultColWidth="9.00390625" defaultRowHeight="15" customHeight="1"/>
  <cols>
    <col min="1" max="16384" width="0.875" style="2" customWidth="1"/>
  </cols>
  <sheetData>
    <row r="1" s="1" customFormat="1" ht="12" customHeight="1"/>
    <row r="2" s="1" customFormat="1" ht="12" customHeight="1"/>
    <row r="3" s="1" customFormat="1" ht="12" customHeight="1"/>
    <row r="4" s="1" customFormat="1" ht="12" customHeight="1"/>
    <row r="6" spans="1:105" s="4" customFormat="1" ht="14.25" customHeight="1">
      <c r="A6" s="32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</row>
    <row r="7" spans="1:105" s="4" customFormat="1" ht="14.25" customHeight="1">
      <c r="A7" s="32" t="s">
        <v>22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</row>
    <row r="8" spans="1:105" s="4" customFormat="1" ht="14.25" customHeight="1">
      <c r="A8" s="32" t="s">
        <v>23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14.25" customHeight="1">
      <c r="A9" s="32" t="s">
        <v>56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</row>
    <row r="10" ht="6" customHeight="1"/>
    <row r="11" spans="1:105" s="24" customFormat="1" ht="15">
      <c r="A11" s="25" t="s">
        <v>40</v>
      </c>
      <c r="B11" s="36"/>
      <c r="C11" s="36"/>
      <c r="D11" s="36"/>
      <c r="E11" s="36"/>
      <c r="F11" s="36"/>
      <c r="G11" s="36"/>
      <c r="H11" s="37"/>
      <c r="I11" s="25" t="s">
        <v>0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7"/>
      <c r="AW11" s="25" t="s">
        <v>1</v>
      </c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44" t="s">
        <v>2</v>
      </c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6"/>
      <c r="CJ11" s="25" t="s">
        <v>48</v>
      </c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24" customFormat="1" ht="29.25" customHeight="1">
      <c r="A12" s="38"/>
      <c r="B12" s="39"/>
      <c r="C12" s="39"/>
      <c r="D12" s="39"/>
      <c r="E12" s="39"/>
      <c r="F12" s="39"/>
      <c r="G12" s="39"/>
      <c r="H12" s="40"/>
      <c r="I12" s="3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40"/>
      <c r="AW12" s="38"/>
      <c r="AX12" s="39"/>
      <c r="AY12" s="39"/>
      <c r="AZ12" s="39"/>
      <c r="BA12" s="39"/>
      <c r="BB12" s="39"/>
      <c r="BC12" s="39"/>
      <c r="BD12" s="39"/>
      <c r="BE12" s="39"/>
      <c r="BF12" s="39"/>
      <c r="BG12" s="40"/>
      <c r="BH12" s="44" t="s">
        <v>57</v>
      </c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6"/>
      <c r="BV12" s="44" t="s">
        <v>58</v>
      </c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6"/>
      <c r="CJ12" s="38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ht="30" customHeight="1">
      <c r="A13" s="33" t="s">
        <v>3</v>
      </c>
      <c r="B13" s="34"/>
      <c r="C13" s="34"/>
      <c r="D13" s="34"/>
      <c r="E13" s="34"/>
      <c r="F13" s="34"/>
      <c r="G13" s="34"/>
      <c r="H13" s="35"/>
      <c r="I13" s="3"/>
      <c r="J13" s="47" t="s">
        <v>4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22"/>
      <c r="AW13" s="41" t="s">
        <v>5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3"/>
      <c r="BH13" s="41" t="s">
        <v>45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3"/>
      <c r="BV13" s="41" t="s">
        <v>45</v>
      </c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3"/>
      <c r="CJ13" s="23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22"/>
    </row>
    <row r="14" spans="1:105" ht="30" customHeight="1">
      <c r="A14" s="33" t="s">
        <v>6</v>
      </c>
      <c r="B14" s="34"/>
      <c r="C14" s="34"/>
      <c r="D14" s="34"/>
      <c r="E14" s="34"/>
      <c r="F14" s="34"/>
      <c r="G14" s="34"/>
      <c r="H14" s="35"/>
      <c r="I14" s="3"/>
      <c r="J14" s="47" t="s">
        <v>7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22"/>
      <c r="AW14" s="41" t="s">
        <v>5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8">
        <f>BH21+BH15</f>
        <v>221.3</v>
      </c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50"/>
      <c r="BV14" s="48">
        <f>BV21+BV15</f>
        <v>221.3</v>
      </c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50"/>
      <c r="CJ14" s="23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22"/>
    </row>
    <row r="15" spans="1:105" ht="30" customHeight="1">
      <c r="A15" s="33" t="s">
        <v>8</v>
      </c>
      <c r="B15" s="34"/>
      <c r="C15" s="34"/>
      <c r="D15" s="34"/>
      <c r="E15" s="34"/>
      <c r="F15" s="34"/>
      <c r="G15" s="34"/>
      <c r="H15" s="35"/>
      <c r="I15" s="3"/>
      <c r="J15" s="47" t="s">
        <v>41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22"/>
      <c r="AW15" s="41" t="s">
        <v>5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3"/>
      <c r="BH15" s="48">
        <v>136.1</v>
      </c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50"/>
      <c r="BV15" s="48">
        <v>136.1</v>
      </c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50"/>
      <c r="CJ15" s="23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22"/>
    </row>
    <row r="16" spans="1:105" ht="15" customHeight="1">
      <c r="A16" s="33" t="s">
        <v>9</v>
      </c>
      <c r="B16" s="34"/>
      <c r="C16" s="34"/>
      <c r="D16" s="34"/>
      <c r="E16" s="34"/>
      <c r="F16" s="34"/>
      <c r="G16" s="34"/>
      <c r="H16" s="35"/>
      <c r="I16" s="3"/>
      <c r="J16" s="47" t="s">
        <v>10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22"/>
      <c r="AW16" s="41" t="s">
        <v>5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H16" s="48" t="s">
        <v>45</v>
      </c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50"/>
      <c r="BV16" s="48" t="s">
        <v>45</v>
      </c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50"/>
      <c r="CJ16" s="23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22"/>
    </row>
    <row r="17" spans="1:105" ht="15" customHeight="1">
      <c r="A17" s="33" t="s">
        <v>12</v>
      </c>
      <c r="B17" s="34"/>
      <c r="C17" s="34"/>
      <c r="D17" s="34"/>
      <c r="E17" s="34"/>
      <c r="F17" s="34"/>
      <c r="G17" s="34"/>
      <c r="H17" s="35"/>
      <c r="I17" s="3"/>
      <c r="J17" s="47" t="s">
        <v>13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22"/>
      <c r="AW17" s="41" t="s">
        <v>5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3"/>
      <c r="BH17" s="48" t="s">
        <v>45</v>
      </c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50"/>
      <c r="BV17" s="48" t="s">
        <v>45</v>
      </c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50"/>
      <c r="CJ17" s="23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22"/>
    </row>
    <row r="18" spans="1:105" ht="15">
      <c r="A18" s="33" t="s">
        <v>11</v>
      </c>
      <c r="B18" s="34"/>
      <c r="C18" s="34"/>
      <c r="D18" s="34"/>
      <c r="E18" s="34"/>
      <c r="F18" s="34"/>
      <c r="G18" s="34"/>
      <c r="H18" s="35"/>
      <c r="I18" s="3"/>
      <c r="J18" s="47" t="s">
        <v>24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22"/>
      <c r="AW18" s="41" t="s">
        <v>5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3"/>
      <c r="BH18" s="48">
        <v>55.7</v>
      </c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50"/>
      <c r="BV18" s="48">
        <v>55.7</v>
      </c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50"/>
      <c r="CJ18" s="23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22"/>
    </row>
    <row r="19" spans="1:105" ht="15" customHeight="1">
      <c r="A19" s="33" t="s">
        <v>14</v>
      </c>
      <c r="B19" s="34"/>
      <c r="C19" s="34"/>
      <c r="D19" s="34"/>
      <c r="E19" s="34"/>
      <c r="F19" s="34"/>
      <c r="G19" s="34"/>
      <c r="H19" s="35"/>
      <c r="I19" s="3"/>
      <c r="J19" s="47" t="s">
        <v>13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22"/>
      <c r="AW19" s="41" t="s">
        <v>5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3"/>
      <c r="BH19" s="48" t="s">
        <v>45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0"/>
      <c r="BV19" s="48" t="s">
        <v>45</v>
      </c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50"/>
      <c r="CJ19" s="23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22"/>
    </row>
    <row r="20" spans="1:105" ht="15">
      <c r="A20" s="33" t="s">
        <v>15</v>
      </c>
      <c r="B20" s="34"/>
      <c r="C20" s="34"/>
      <c r="D20" s="34"/>
      <c r="E20" s="34"/>
      <c r="F20" s="34"/>
      <c r="G20" s="34"/>
      <c r="H20" s="35"/>
      <c r="I20" s="3"/>
      <c r="J20" s="47" t="s">
        <v>25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22"/>
      <c r="AW20" s="41" t="s">
        <v>5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3"/>
      <c r="BH20" s="48">
        <f>BH15-BH18</f>
        <v>80.39999999999999</v>
      </c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50"/>
      <c r="BV20" s="48">
        <f>BV15-BV18</f>
        <v>80.39999999999999</v>
      </c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50"/>
      <c r="CJ20" s="23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22"/>
    </row>
    <row r="21" spans="1:105" ht="45" customHeight="1">
      <c r="A21" s="33" t="s">
        <v>17</v>
      </c>
      <c r="B21" s="34"/>
      <c r="C21" s="34"/>
      <c r="D21" s="34"/>
      <c r="E21" s="34"/>
      <c r="F21" s="34"/>
      <c r="G21" s="34"/>
      <c r="H21" s="35"/>
      <c r="I21" s="3"/>
      <c r="J21" s="47" t="s">
        <v>42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22"/>
      <c r="AW21" s="41" t="s">
        <v>5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3"/>
      <c r="BH21" s="48">
        <v>85.2</v>
      </c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50"/>
      <c r="BV21" s="48">
        <v>85.2</v>
      </c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50"/>
      <c r="CJ21" s="23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22"/>
    </row>
    <row r="22" spans="1:105" ht="15">
      <c r="A22" s="33" t="s">
        <v>26</v>
      </c>
      <c r="B22" s="34"/>
      <c r="C22" s="34"/>
      <c r="D22" s="34"/>
      <c r="E22" s="34"/>
      <c r="F22" s="34"/>
      <c r="G22" s="34"/>
      <c r="H22" s="35"/>
      <c r="I22" s="3"/>
      <c r="J22" s="47" t="s">
        <v>16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22"/>
      <c r="AW22" s="41" t="s">
        <v>5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3"/>
      <c r="BH22" s="48" t="s">
        <v>45</v>
      </c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50"/>
      <c r="BV22" s="48" t="s">
        <v>45</v>
      </c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50"/>
      <c r="CJ22" s="23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22"/>
    </row>
    <row r="23" spans="1:105" ht="15" customHeight="1">
      <c r="A23" s="33" t="s">
        <v>27</v>
      </c>
      <c r="B23" s="34"/>
      <c r="C23" s="34"/>
      <c r="D23" s="34"/>
      <c r="E23" s="34"/>
      <c r="F23" s="34"/>
      <c r="G23" s="34"/>
      <c r="H23" s="35"/>
      <c r="I23" s="3"/>
      <c r="J23" s="47" t="s">
        <v>28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22"/>
      <c r="AW23" s="41" t="s">
        <v>5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3"/>
      <c r="BH23" s="48">
        <v>14.6</v>
      </c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50"/>
      <c r="BV23" s="48">
        <v>14.6</v>
      </c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23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22"/>
    </row>
    <row r="24" spans="1:105" ht="15" customHeight="1">
      <c r="A24" s="33" t="s">
        <v>29</v>
      </c>
      <c r="B24" s="34"/>
      <c r="C24" s="34"/>
      <c r="D24" s="34"/>
      <c r="E24" s="34"/>
      <c r="F24" s="34"/>
      <c r="G24" s="34"/>
      <c r="H24" s="35"/>
      <c r="I24" s="3"/>
      <c r="J24" s="47" t="s">
        <v>30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22"/>
      <c r="AW24" s="41" t="s">
        <v>5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3"/>
      <c r="BH24" s="48" t="s">
        <v>45</v>
      </c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50"/>
      <c r="BV24" s="48" t="s">
        <v>45</v>
      </c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50"/>
      <c r="CJ24" s="23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22"/>
    </row>
    <row r="25" spans="1:105" ht="15" customHeight="1">
      <c r="A25" s="33" t="s">
        <v>31</v>
      </c>
      <c r="B25" s="34"/>
      <c r="C25" s="34"/>
      <c r="D25" s="34"/>
      <c r="E25" s="34"/>
      <c r="F25" s="34"/>
      <c r="G25" s="34"/>
      <c r="H25" s="35"/>
      <c r="I25" s="3"/>
      <c r="J25" s="47" t="s">
        <v>32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22"/>
      <c r="AW25" s="41" t="s">
        <v>5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3"/>
      <c r="BH25" s="48">
        <v>0.3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50"/>
      <c r="BV25" s="48">
        <v>0.3</v>
      </c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50"/>
      <c r="CJ25" s="23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22"/>
    </row>
    <row r="26" spans="1:105" ht="16.5" customHeight="1">
      <c r="A26" s="33" t="s">
        <v>33</v>
      </c>
      <c r="B26" s="34"/>
      <c r="C26" s="34"/>
      <c r="D26" s="34"/>
      <c r="E26" s="34"/>
      <c r="F26" s="34"/>
      <c r="G26" s="34"/>
      <c r="H26" s="35"/>
      <c r="I26" s="3"/>
      <c r="J26" s="47" t="s">
        <v>34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22"/>
      <c r="AW26" s="41" t="s">
        <v>5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3"/>
      <c r="BH26" s="48" t="s">
        <v>45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50"/>
      <c r="BV26" s="48" t="s">
        <v>45</v>
      </c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50"/>
      <c r="CJ26" s="23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22"/>
    </row>
    <row r="27" spans="1:105" ht="59.25" customHeight="1">
      <c r="A27" s="33" t="s">
        <v>35</v>
      </c>
      <c r="B27" s="34"/>
      <c r="C27" s="34"/>
      <c r="D27" s="34"/>
      <c r="E27" s="34"/>
      <c r="F27" s="34"/>
      <c r="G27" s="34"/>
      <c r="H27" s="35"/>
      <c r="I27" s="3"/>
      <c r="J27" s="47" t="s">
        <v>36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22"/>
      <c r="AW27" s="41" t="s">
        <v>5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3"/>
      <c r="BH27" s="48" t="s">
        <v>45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50"/>
      <c r="BV27" s="48" t="s">
        <v>45</v>
      </c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50"/>
      <c r="CJ27" s="51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22"/>
    </row>
    <row r="28" spans="1:105" ht="15">
      <c r="A28" s="33" t="s">
        <v>37</v>
      </c>
      <c r="B28" s="34"/>
      <c r="C28" s="34"/>
      <c r="D28" s="34"/>
      <c r="E28" s="34"/>
      <c r="F28" s="34"/>
      <c r="G28" s="34"/>
      <c r="H28" s="35"/>
      <c r="I28" s="3"/>
      <c r="J28" s="47" t="s">
        <v>38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22"/>
      <c r="AW28" s="41" t="s">
        <v>5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3"/>
      <c r="BH28" s="48">
        <f>BH21-BH23-BH25</f>
        <v>70.30000000000001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50"/>
      <c r="BV28" s="48">
        <f>BV21-BV23-BV25</f>
        <v>70.30000000000001</v>
      </c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50"/>
      <c r="CJ28" s="51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22"/>
    </row>
    <row r="29" spans="1:105" ht="30" customHeight="1">
      <c r="A29" s="33" t="s">
        <v>18</v>
      </c>
      <c r="B29" s="34"/>
      <c r="C29" s="34"/>
      <c r="D29" s="34"/>
      <c r="E29" s="34"/>
      <c r="F29" s="34"/>
      <c r="G29" s="34"/>
      <c r="H29" s="35"/>
      <c r="I29" s="3"/>
      <c r="J29" s="47" t="s">
        <v>43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22"/>
      <c r="AW29" s="41" t="s">
        <v>5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3"/>
      <c r="BH29" s="48" t="s">
        <v>45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50"/>
      <c r="BV29" s="48" t="s">
        <v>45</v>
      </c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50"/>
      <c r="CJ29" s="51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22"/>
    </row>
    <row r="30" spans="1:105" ht="45" customHeight="1">
      <c r="A30" s="33" t="s">
        <v>19</v>
      </c>
      <c r="B30" s="34"/>
      <c r="C30" s="34"/>
      <c r="D30" s="34"/>
      <c r="E30" s="34"/>
      <c r="F30" s="34"/>
      <c r="G30" s="34"/>
      <c r="H30" s="35"/>
      <c r="I30" s="3"/>
      <c r="J30" s="47" t="s">
        <v>20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22"/>
      <c r="AW30" s="41" t="s">
        <v>5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3"/>
      <c r="BH30" s="48" t="s">
        <v>45</v>
      </c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50"/>
      <c r="BV30" s="48" t="s">
        <v>45</v>
      </c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50"/>
      <c r="CJ30" s="23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22"/>
    </row>
    <row r="31" spans="1:105" ht="45" customHeight="1">
      <c r="A31" s="33" t="s">
        <v>39</v>
      </c>
      <c r="B31" s="34"/>
      <c r="C31" s="34"/>
      <c r="D31" s="34"/>
      <c r="E31" s="34"/>
      <c r="F31" s="34"/>
      <c r="G31" s="34"/>
      <c r="H31" s="35"/>
      <c r="I31" s="3"/>
      <c r="J31" s="47" t="s">
        <v>21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22"/>
      <c r="AW31" s="41" t="s">
        <v>5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3"/>
      <c r="BH31" s="48" t="s">
        <v>45</v>
      </c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50"/>
      <c r="BV31" s="48" t="s">
        <v>45</v>
      </c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50"/>
      <c r="CJ31" s="23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22"/>
    </row>
    <row r="32" ht="9.75" customHeight="1"/>
    <row r="33" s="1" customFormat="1" ht="12.75"/>
    <row r="34" spans="1:105" s="1" customFormat="1" ht="63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</row>
    <row r="35" spans="1:105" s="1" customFormat="1" ht="25.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</row>
    <row r="36" spans="1:105" s="1" customFormat="1" ht="25.5" customHeight="1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</row>
    <row r="37" ht="3" customHeight="1"/>
  </sheetData>
  <mergeCells count="128">
    <mergeCell ref="A34:DA34"/>
    <mergeCell ref="A35:DA35"/>
    <mergeCell ref="A36:DA36"/>
    <mergeCell ref="BV31:CI31"/>
    <mergeCell ref="CJ31:DA31"/>
    <mergeCell ref="A6:DA6"/>
    <mergeCell ref="A7:DA7"/>
    <mergeCell ref="A9:DA9"/>
    <mergeCell ref="A31:H31"/>
    <mergeCell ref="J31:AV31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J30:AV30"/>
    <mergeCell ref="AW30:BG30"/>
    <mergeCell ref="BH30:BU30"/>
    <mergeCell ref="BV30:CI30"/>
    <mergeCell ref="BV28:CI28"/>
    <mergeCell ref="CJ28:DA28"/>
    <mergeCell ref="J27:AV27"/>
    <mergeCell ref="BH27:BU27"/>
    <mergeCell ref="BV25:CI25"/>
    <mergeCell ref="BV26:CI26"/>
    <mergeCell ref="CJ26:DA26"/>
    <mergeCell ref="BV27:CI27"/>
    <mergeCell ref="CJ27:DA27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BH28:BU28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BV17:CI17"/>
    <mergeCell ref="CJ17:DA17"/>
    <mergeCell ref="BV18:CI18"/>
    <mergeCell ref="CJ18:DA18"/>
    <mergeCell ref="BV19:CI19"/>
    <mergeCell ref="CJ19:DA19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2:CI12"/>
    <mergeCell ref="CJ11:DA12"/>
    <mergeCell ref="J13:AV13"/>
    <mergeCell ref="BV13:CI13"/>
    <mergeCell ref="CJ13:DA13"/>
    <mergeCell ref="BH13:BU13"/>
    <mergeCell ref="BH11:CI11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Иванкина</cp:lastModifiedBy>
  <cp:lastPrinted>2013-10-04T00:40:58Z</cp:lastPrinted>
  <dcterms:created xsi:type="dcterms:W3CDTF">2010-05-19T10:50:44Z</dcterms:created>
  <dcterms:modified xsi:type="dcterms:W3CDTF">2013-10-04T00:41:45Z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